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1400" windowHeight="53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37" i="1" l="1"/>
  <c r="O36" i="1"/>
  <c r="O35" i="1"/>
  <c r="O34" i="1"/>
  <c r="O32" i="1"/>
  <c r="O31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3" i="1"/>
  <c r="O2" i="1"/>
  <c r="L36" i="1" l="1"/>
  <c r="L34" i="1"/>
  <c r="L32" i="1"/>
  <c r="L30" i="1"/>
  <c r="L29" i="1"/>
  <c r="L28" i="1"/>
  <c r="L27" i="1"/>
  <c r="L26" i="1"/>
  <c r="L25" i="1"/>
  <c r="L24" i="1"/>
  <c r="L21" i="1"/>
  <c r="L18" i="1"/>
  <c r="L17" i="1"/>
  <c r="L16" i="1"/>
  <c r="L15" i="1"/>
  <c r="L14" i="1"/>
  <c r="L13" i="1"/>
  <c r="L6" i="1"/>
  <c r="L4" i="1"/>
  <c r="L37" i="1" l="1"/>
  <c r="L22" i="1"/>
  <c r="M22" i="1" s="1"/>
  <c r="L31" i="1"/>
  <c r="L35" i="1"/>
  <c r="M35" i="1" s="1"/>
  <c r="L7" i="1"/>
  <c r="L11" i="1"/>
  <c r="L10" i="1"/>
  <c r="L9" i="1"/>
  <c r="L8" i="1"/>
  <c r="M3" i="1"/>
  <c r="M4" i="1"/>
  <c r="M5" i="1"/>
  <c r="M6" i="1"/>
  <c r="M7" i="1"/>
  <c r="M8" i="1"/>
  <c r="M10" i="1"/>
  <c r="M12" i="1"/>
  <c r="M13" i="1"/>
  <c r="M14" i="1"/>
  <c r="M15" i="1"/>
  <c r="M16" i="1"/>
  <c r="M17" i="1"/>
  <c r="M19" i="1"/>
  <c r="M20" i="1"/>
  <c r="M21" i="1"/>
  <c r="M24" i="1"/>
  <c r="M25" i="1"/>
  <c r="M26" i="1"/>
  <c r="M27" i="1"/>
  <c r="M28" i="1"/>
  <c r="M29" i="1"/>
  <c r="M30" i="1"/>
  <c r="M31" i="1"/>
  <c r="M32" i="1"/>
  <c r="M33" i="1"/>
  <c r="O33" i="1" s="1"/>
  <c r="M34" i="1"/>
  <c r="M36" i="1"/>
  <c r="M37" i="1"/>
  <c r="L2" i="1"/>
  <c r="M2" i="1" s="1"/>
</calcChain>
</file>

<file path=xl/sharedStrings.xml><?xml version="1.0" encoding="utf-8"?>
<sst xmlns="http://schemas.openxmlformats.org/spreadsheetml/2006/main" count="88" uniqueCount="88">
  <si>
    <t>PINILLA MORENO MÓNICA</t>
  </si>
  <si>
    <t>aleja158-lola@hotmail.com</t>
  </si>
  <si>
    <t>GARZÓN MARTÍNEZ ANGIE LORENA</t>
  </si>
  <si>
    <t>a.ngie095@hotmail.com</t>
  </si>
  <si>
    <t xml:space="preserve">ACERO OCAMPO JESIKA </t>
  </si>
  <si>
    <t>jesitru@hotmail.com</t>
  </si>
  <si>
    <t>SOLORZA REYES ESTEFANÍA</t>
  </si>
  <si>
    <t>niagatica@hotmail.es</t>
  </si>
  <si>
    <t>SARMIENTO SILVA DAYANA ALEJANDRA</t>
  </si>
  <si>
    <t>ARANGO NICHOLLS EVELIN JOHANA</t>
  </si>
  <si>
    <t>bebe.314@hotmail.com</t>
  </si>
  <si>
    <t>SÁNCHEZ TORRES MARIA FERNANDA</t>
  </si>
  <si>
    <t>bebe.333@hotmail.com</t>
  </si>
  <si>
    <t>mafe.s.t@hotmail.com</t>
  </si>
  <si>
    <t xml:space="preserve">LÓPEZ MOSQUERA MICHAEL </t>
  </si>
  <si>
    <t>frv_lopez@hotmail.com</t>
  </si>
  <si>
    <t>RAMÍREZ HIDALGO DANIEL LEONARDO</t>
  </si>
  <si>
    <t>RODRIGUEZ PRIETO HEIDY SARAI</t>
  </si>
  <si>
    <t>lalaiiz_3@hotmail.com</t>
  </si>
  <si>
    <t>CORTÉS QUINTERO JEISON ANDRÉS</t>
  </si>
  <si>
    <t>tilytiger96@hotmail.com</t>
  </si>
  <si>
    <t>USECHE ARISTIZABAL MARÍA ALEJANDRA</t>
  </si>
  <si>
    <t>m_alejita45@hotmail.com</t>
  </si>
  <si>
    <t>BARRAGÁN BERMUDEZ GERALDINE</t>
  </si>
  <si>
    <t>geral_0396@hotmail.com</t>
  </si>
  <si>
    <t>BAZZANI MEDINA ÁNGEL RICARDO</t>
  </si>
  <si>
    <t>rtcki_95@hotmail.com</t>
  </si>
  <si>
    <t>ÁVILA MAZABEL DANIEL ALEJANDRO</t>
  </si>
  <si>
    <t>alejandromazabel@hotmail.com</t>
  </si>
  <si>
    <t>SÁNCHEZ VALENTIERRA CLAUDIA ANDREA</t>
  </si>
  <si>
    <t>andrea940818@hotmail.com</t>
  </si>
  <si>
    <t>CASTRO RAMÍREZ MARCELA</t>
  </si>
  <si>
    <t>mrcl-cstro@hotmail.com</t>
  </si>
  <si>
    <t>brayan0816@hotmail.com</t>
  </si>
  <si>
    <t>RAMÍREZ ACHURY DANIEL ALEJANDRO</t>
  </si>
  <si>
    <t>danielramirez0215@hotmail.com</t>
  </si>
  <si>
    <t xml:space="preserve">MARTÍN SÁNCHEZ CESAR IVÁN </t>
  </si>
  <si>
    <t>cesar946@live.com</t>
  </si>
  <si>
    <t>CALIXTO ACOSTA BRAYAN FERNANDO</t>
  </si>
  <si>
    <t>BARRAGÁN REY CRISTIAN ALEXANDER</t>
  </si>
  <si>
    <t>nicolas_sando@hotmail.com</t>
  </si>
  <si>
    <t>BORDA RUÍZ LUIS ALBERTO</t>
  </si>
  <si>
    <t>bordaruiz@hotmail.com</t>
  </si>
  <si>
    <t>ROJAS HERNÁNDEZ WILMER</t>
  </si>
  <si>
    <t>wilmerr21@hotmail.com</t>
  </si>
  <si>
    <t>GUTIERREZ PAEZ ISAAC JAIR</t>
  </si>
  <si>
    <t>ijja064@hotmail.com</t>
  </si>
  <si>
    <t>VELASCO BARRIOS JOAN FERNANDO</t>
  </si>
  <si>
    <t>joanfernando@hotmail.com</t>
  </si>
  <si>
    <t>MENDOZA SANTAMARÍA JHONATAN STEVEN</t>
  </si>
  <si>
    <t>jsms1995@hotmail.com</t>
  </si>
  <si>
    <t>JIMENEZ RESTREPO LUISA FERNANDA</t>
  </si>
  <si>
    <t>lfjr18@hotmail.com</t>
  </si>
  <si>
    <t>SALAMANCA PULIDO NIXON</t>
  </si>
  <si>
    <t>nixon_1013@hotmail.com</t>
  </si>
  <si>
    <t>NOGUERA GUERRERO JHON HENRY</t>
  </si>
  <si>
    <t>gardien_3-16@hotmail.com</t>
  </si>
  <si>
    <t>MONZÓN ROYERTH GERALDINE</t>
  </si>
  <si>
    <t>gerital1995@hotmail.com</t>
  </si>
  <si>
    <t>CÁRDENAS PEÑA LAURA CAROLINA</t>
  </si>
  <si>
    <t>lauracarolinacardenas@yahoo.com</t>
  </si>
  <si>
    <t>ÁLVAREZ  ÁYALA MAYRA ALEJANDRA</t>
  </si>
  <si>
    <t>mayra12alvarez@hotmail.com</t>
  </si>
  <si>
    <t>terri-102606@hotmail.es</t>
  </si>
  <si>
    <t>DIAG</t>
  </si>
  <si>
    <t>MAP Y LÍNEA PRESOC</t>
  </si>
  <si>
    <t>#</t>
  </si>
  <si>
    <t>APELLIDOS Y NOMBRES</t>
  </si>
  <si>
    <t>MAIL</t>
  </si>
  <si>
    <t>GARCÍA CONTRERAS ANDREA CAROLINA</t>
  </si>
  <si>
    <t>ASIST</t>
  </si>
  <si>
    <t>MAPA MENTAL PLATÓN</t>
  </si>
  <si>
    <t>CEBALLOS DAVID</t>
  </si>
  <si>
    <t>LÓPEZ ROJAS LORENA</t>
  </si>
  <si>
    <t>MURILLO JUAN CARLOS</t>
  </si>
  <si>
    <t>d.a.v.i.d.940@hotmail.com</t>
  </si>
  <si>
    <t>lorena12-@hotmail.com</t>
  </si>
  <si>
    <t>krolina1095@hotmail.com</t>
  </si>
  <si>
    <t>murigordo@hotmail.es</t>
  </si>
  <si>
    <t>MAPA MENTAL ARISTÓTELES</t>
  </si>
  <si>
    <t>HELENÍSTICAS (líena, cuadro y crítica)</t>
  </si>
  <si>
    <t>AGUSTÍN coment, fichas y mapa</t>
  </si>
  <si>
    <t>PARTE 2 MEDIEVAL CREENCIA DIOS, CUADRO Y COMENTAIRO</t>
  </si>
  <si>
    <t>19-07, 30-07, 09-08</t>
  </si>
  <si>
    <t>MODERNA PRIMPAR</t>
  </si>
  <si>
    <t>4,5-1,5</t>
  </si>
  <si>
    <t>PARCIAL</t>
  </si>
  <si>
    <t>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</si>
</sst>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rv_lopez@hotmail.com" TargetMode="External"/><Relationship Id="rId13" Type="http://schemas.openxmlformats.org/officeDocument/2006/relationships/hyperlink" Target="mailto:geral_0396@hotmail.com" TargetMode="External"/><Relationship Id="rId18" Type="http://schemas.openxmlformats.org/officeDocument/2006/relationships/hyperlink" Target="mailto:brayan0816@hotmail.com" TargetMode="External"/><Relationship Id="rId26" Type="http://schemas.openxmlformats.org/officeDocument/2006/relationships/hyperlink" Target="mailto:jsms1995@hotmail.com" TargetMode="External"/><Relationship Id="rId3" Type="http://schemas.openxmlformats.org/officeDocument/2006/relationships/hyperlink" Target="mailto:jesitru@hotmail.com" TargetMode="External"/><Relationship Id="rId21" Type="http://schemas.openxmlformats.org/officeDocument/2006/relationships/hyperlink" Target="mailto:nicolas_sando@hotmail.com" TargetMode="External"/><Relationship Id="rId34" Type="http://schemas.openxmlformats.org/officeDocument/2006/relationships/hyperlink" Target="mailto:lorena12-@hotmail.com" TargetMode="External"/><Relationship Id="rId7" Type="http://schemas.openxmlformats.org/officeDocument/2006/relationships/hyperlink" Target="mailto:mafe.s.t@hotmail.com" TargetMode="External"/><Relationship Id="rId12" Type="http://schemas.openxmlformats.org/officeDocument/2006/relationships/hyperlink" Target="mailto:m_alejita45@hotmail.com" TargetMode="External"/><Relationship Id="rId17" Type="http://schemas.openxmlformats.org/officeDocument/2006/relationships/hyperlink" Target="mailto:mrcl-cstro@hotmail.com" TargetMode="External"/><Relationship Id="rId25" Type="http://schemas.openxmlformats.org/officeDocument/2006/relationships/hyperlink" Target="mailto:joanfernando@hotmail.com" TargetMode="External"/><Relationship Id="rId33" Type="http://schemas.openxmlformats.org/officeDocument/2006/relationships/hyperlink" Target="mailto:d.a.v.i.d.940@hotmail.com" TargetMode="External"/><Relationship Id="rId2" Type="http://schemas.openxmlformats.org/officeDocument/2006/relationships/hyperlink" Target="mailto:a.ngie095@hotmail.com" TargetMode="External"/><Relationship Id="rId16" Type="http://schemas.openxmlformats.org/officeDocument/2006/relationships/hyperlink" Target="mailto:andrea940818@hotmail.com" TargetMode="External"/><Relationship Id="rId20" Type="http://schemas.openxmlformats.org/officeDocument/2006/relationships/hyperlink" Target="mailto:cesar946@live.com" TargetMode="External"/><Relationship Id="rId29" Type="http://schemas.openxmlformats.org/officeDocument/2006/relationships/hyperlink" Target="mailto:gardien_3-16@hotmail.com" TargetMode="External"/><Relationship Id="rId1" Type="http://schemas.openxmlformats.org/officeDocument/2006/relationships/hyperlink" Target="mailto:aleja158-lola@hotmail.com" TargetMode="External"/><Relationship Id="rId6" Type="http://schemas.openxmlformats.org/officeDocument/2006/relationships/hyperlink" Target="mailto:bebe.333@hotmail.com" TargetMode="External"/><Relationship Id="rId11" Type="http://schemas.openxmlformats.org/officeDocument/2006/relationships/hyperlink" Target="mailto:tilytiger96@hotmail.com" TargetMode="External"/><Relationship Id="rId24" Type="http://schemas.openxmlformats.org/officeDocument/2006/relationships/hyperlink" Target="mailto:ijja064@hotmail.com" TargetMode="External"/><Relationship Id="rId32" Type="http://schemas.openxmlformats.org/officeDocument/2006/relationships/hyperlink" Target="mailto:mayra12alvarez@hotmail.com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bebe.314@hotmail.com" TargetMode="External"/><Relationship Id="rId15" Type="http://schemas.openxmlformats.org/officeDocument/2006/relationships/hyperlink" Target="mailto:alejandromazabel@hotmail.com" TargetMode="External"/><Relationship Id="rId23" Type="http://schemas.openxmlformats.org/officeDocument/2006/relationships/hyperlink" Target="mailto:wilmerr21@hotmail.com" TargetMode="External"/><Relationship Id="rId28" Type="http://schemas.openxmlformats.org/officeDocument/2006/relationships/hyperlink" Target="mailto:nixon_1013@hotmail.com" TargetMode="External"/><Relationship Id="rId36" Type="http://schemas.openxmlformats.org/officeDocument/2006/relationships/hyperlink" Target="mailto:murigordo@hotmail.es" TargetMode="External"/><Relationship Id="rId10" Type="http://schemas.openxmlformats.org/officeDocument/2006/relationships/hyperlink" Target="mailto:lalaiiz_3@hotmail.com" TargetMode="External"/><Relationship Id="rId19" Type="http://schemas.openxmlformats.org/officeDocument/2006/relationships/hyperlink" Target="mailto:danielramirez0215@hotmail.com" TargetMode="External"/><Relationship Id="rId31" Type="http://schemas.openxmlformats.org/officeDocument/2006/relationships/hyperlink" Target="mailto:lauracarolinacardenas@yahoo.com" TargetMode="External"/><Relationship Id="rId4" Type="http://schemas.openxmlformats.org/officeDocument/2006/relationships/hyperlink" Target="mailto:niagatica@hotmail.es" TargetMode="External"/><Relationship Id="rId9" Type="http://schemas.openxmlformats.org/officeDocument/2006/relationships/hyperlink" Target="mailto:terri-102606@hotmail.es" TargetMode="External"/><Relationship Id="rId14" Type="http://schemas.openxmlformats.org/officeDocument/2006/relationships/hyperlink" Target="mailto:rtcki_95@hotmail.com" TargetMode="External"/><Relationship Id="rId22" Type="http://schemas.openxmlformats.org/officeDocument/2006/relationships/hyperlink" Target="mailto:bordaruiz@hotmail.com" TargetMode="External"/><Relationship Id="rId27" Type="http://schemas.openxmlformats.org/officeDocument/2006/relationships/hyperlink" Target="mailto:lfjr18@hotmail.com" TargetMode="External"/><Relationship Id="rId30" Type="http://schemas.openxmlformats.org/officeDocument/2006/relationships/hyperlink" Target="mailto:gerital1995@hotmail.com" TargetMode="External"/><Relationship Id="rId35" Type="http://schemas.openxmlformats.org/officeDocument/2006/relationships/hyperlink" Target="mailto:krolina109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="70" zoomScaleNormal="7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O1" sqref="O1"/>
    </sheetView>
  </sheetViews>
  <sheetFormatPr baseColWidth="10" defaultRowHeight="15" x14ac:dyDescent="0.25"/>
  <cols>
    <col min="1" max="1" width="4.7109375" style="11" customWidth="1"/>
    <col min="2" max="2" width="41.140625" style="6" customWidth="1"/>
    <col min="3" max="3" width="33.7109375" style="6" customWidth="1"/>
    <col min="4" max="4" width="13.7109375" style="9" customWidth="1"/>
    <col min="5" max="7" width="11.42578125" style="6"/>
    <col min="8" max="8" width="12" style="6" customWidth="1"/>
    <col min="9" max="16384" width="11.42578125" style="6"/>
  </cols>
  <sheetData>
    <row r="1" spans="1:15" s="14" customFormat="1" ht="70.5" customHeight="1" x14ac:dyDescent="0.25">
      <c r="A1" s="12" t="s">
        <v>66</v>
      </c>
      <c r="B1" s="2" t="s">
        <v>67</v>
      </c>
      <c r="C1" s="2" t="s">
        <v>68</v>
      </c>
      <c r="D1" s="13" t="s">
        <v>70</v>
      </c>
      <c r="E1" s="2" t="s">
        <v>64</v>
      </c>
      <c r="F1" s="2" t="s">
        <v>65</v>
      </c>
      <c r="G1" s="2" t="s">
        <v>71</v>
      </c>
      <c r="H1" s="2" t="s">
        <v>79</v>
      </c>
      <c r="I1" s="2" t="s">
        <v>80</v>
      </c>
      <c r="J1" s="2" t="s">
        <v>81</v>
      </c>
      <c r="K1" s="15" t="s">
        <v>82</v>
      </c>
      <c r="L1" s="2" t="s">
        <v>84</v>
      </c>
      <c r="M1" s="16">
        <v>0.8</v>
      </c>
      <c r="N1" s="2" t="s">
        <v>86</v>
      </c>
      <c r="O1" s="2" t="s">
        <v>87</v>
      </c>
    </row>
    <row r="2" spans="1:15" x14ac:dyDescent="0.25">
      <c r="A2" s="10">
        <v>1</v>
      </c>
      <c r="B2" s="3" t="s">
        <v>4</v>
      </c>
      <c r="C2" s="4" t="s">
        <v>5</v>
      </c>
      <c r="D2" s="5"/>
      <c r="E2" s="3">
        <v>4</v>
      </c>
      <c r="F2" s="3">
        <v>4.0999999999999996</v>
      </c>
      <c r="G2" s="3">
        <v>4.7</v>
      </c>
      <c r="H2" s="3">
        <v>5</v>
      </c>
      <c r="I2" s="3">
        <v>3.3</v>
      </c>
      <c r="J2" s="3">
        <v>4.8</v>
      </c>
      <c r="K2" s="3">
        <v>4</v>
      </c>
      <c r="L2" s="3">
        <f>+(3.5+3.2)/2</f>
        <v>3.35</v>
      </c>
      <c r="M2" s="3">
        <f>SUM(E2:L2)/8</f>
        <v>4.15625</v>
      </c>
      <c r="N2" s="3">
        <v>2.5</v>
      </c>
      <c r="O2" s="1">
        <f>+(M2*0.8)+(N2*0.2)</f>
        <v>3.8250000000000002</v>
      </c>
    </row>
    <row r="3" spans="1:15" x14ac:dyDescent="0.25">
      <c r="A3" s="10">
        <v>2</v>
      </c>
      <c r="B3" s="3" t="s">
        <v>61</v>
      </c>
      <c r="C3" s="4" t="s">
        <v>62</v>
      </c>
      <c r="D3" s="5"/>
      <c r="E3" s="3">
        <v>4.7</v>
      </c>
      <c r="F3" s="3">
        <v>4.9000000000000004</v>
      </c>
      <c r="G3" s="3">
        <v>3.7</v>
      </c>
      <c r="H3" s="3">
        <v>4.5</v>
      </c>
      <c r="I3" s="3">
        <v>5</v>
      </c>
      <c r="J3" s="3">
        <v>4</v>
      </c>
      <c r="K3" s="3">
        <v>0</v>
      </c>
      <c r="L3" s="3">
        <v>4.25</v>
      </c>
      <c r="M3" s="3">
        <f t="shared" ref="M3:M37" si="0">SUM(E3:L3)/8</f>
        <v>3.8812500000000001</v>
      </c>
      <c r="N3" s="3">
        <v>3.25</v>
      </c>
      <c r="O3" s="1">
        <f t="shared" ref="O3:O37" si="1">+(M3*0.8)+(N3*0.2)</f>
        <v>3.7550000000000003</v>
      </c>
    </row>
    <row r="4" spans="1:15" x14ac:dyDescent="0.25">
      <c r="A4" s="10">
        <v>3</v>
      </c>
      <c r="B4" s="3" t="s">
        <v>9</v>
      </c>
      <c r="C4" s="4" t="s">
        <v>10</v>
      </c>
      <c r="D4" s="5">
        <v>41120</v>
      </c>
      <c r="E4" s="3">
        <v>1.4</v>
      </c>
      <c r="F4" s="3">
        <v>4</v>
      </c>
      <c r="G4" s="3">
        <v>4</v>
      </c>
      <c r="H4" s="3">
        <v>5</v>
      </c>
      <c r="I4" s="3">
        <v>3.5</v>
      </c>
      <c r="J4" s="3">
        <v>4</v>
      </c>
      <c r="K4" s="3">
        <v>4.8</v>
      </c>
      <c r="L4" s="3">
        <f>+(0+4)/2</f>
        <v>2</v>
      </c>
      <c r="M4" s="3">
        <f t="shared" si="0"/>
        <v>3.5874999999999999</v>
      </c>
      <c r="N4" s="3">
        <v>0.5</v>
      </c>
      <c r="O4" s="1">
        <v>3</v>
      </c>
    </row>
    <row r="5" spans="1:15" ht="14.25" customHeight="1" x14ac:dyDescent="0.25">
      <c r="A5" s="10">
        <v>4</v>
      </c>
      <c r="B5" s="3" t="s">
        <v>27</v>
      </c>
      <c r="C5" s="4" t="s">
        <v>28</v>
      </c>
      <c r="D5" s="5">
        <v>41130</v>
      </c>
      <c r="E5" s="3">
        <v>5</v>
      </c>
      <c r="F5" s="3">
        <v>3</v>
      </c>
      <c r="G5" s="3">
        <v>4.4000000000000004</v>
      </c>
      <c r="H5" s="3">
        <v>4.8</v>
      </c>
      <c r="I5" s="3">
        <v>5</v>
      </c>
      <c r="J5" s="3">
        <v>4</v>
      </c>
      <c r="K5" s="3">
        <v>4.7</v>
      </c>
      <c r="L5" s="3">
        <v>4</v>
      </c>
      <c r="M5" s="3">
        <f t="shared" si="0"/>
        <v>4.3624999999999998</v>
      </c>
      <c r="N5" s="3">
        <v>3.25</v>
      </c>
      <c r="O5" s="1">
        <f t="shared" si="1"/>
        <v>4.1400000000000006</v>
      </c>
    </row>
    <row r="6" spans="1:15" x14ac:dyDescent="0.25">
      <c r="A6" s="10">
        <v>5</v>
      </c>
      <c r="B6" s="3" t="s">
        <v>23</v>
      </c>
      <c r="C6" s="4" t="s">
        <v>24</v>
      </c>
      <c r="D6" s="5"/>
      <c r="E6" s="3">
        <v>5</v>
      </c>
      <c r="F6" s="3">
        <v>3.6</v>
      </c>
      <c r="G6" s="3">
        <v>3.9</v>
      </c>
      <c r="H6" s="3">
        <v>4</v>
      </c>
      <c r="I6" s="3" t="s">
        <v>85</v>
      </c>
      <c r="J6" s="3">
        <v>3.5</v>
      </c>
      <c r="K6" s="3">
        <v>0</v>
      </c>
      <c r="L6" s="3">
        <f>+(5+4.5)/2</f>
        <v>4.75</v>
      </c>
      <c r="M6" s="3">
        <f t="shared" si="0"/>
        <v>3.09375</v>
      </c>
      <c r="N6" s="3">
        <v>1.5</v>
      </c>
      <c r="O6" s="1">
        <f t="shared" si="1"/>
        <v>2.7750000000000004</v>
      </c>
    </row>
    <row r="7" spans="1:15" x14ac:dyDescent="0.25">
      <c r="A7" s="10">
        <v>6</v>
      </c>
      <c r="B7" s="3" t="s">
        <v>39</v>
      </c>
      <c r="C7" s="4" t="s">
        <v>40</v>
      </c>
      <c r="D7" s="5"/>
      <c r="E7" s="3">
        <v>5</v>
      </c>
      <c r="F7" s="3">
        <v>4.9000000000000004</v>
      </c>
      <c r="G7" s="3">
        <v>4</v>
      </c>
      <c r="H7" s="3">
        <v>3.2</v>
      </c>
      <c r="I7" s="3">
        <v>2.5</v>
      </c>
      <c r="J7" s="3">
        <v>4.4000000000000004</v>
      </c>
      <c r="K7" s="3">
        <v>4.2</v>
      </c>
      <c r="L7" s="3">
        <f>+(5+4.2)/2</f>
        <v>4.5999999999999996</v>
      </c>
      <c r="M7" s="3">
        <f t="shared" si="0"/>
        <v>4.0999999999999996</v>
      </c>
      <c r="N7" s="3">
        <v>2</v>
      </c>
      <c r="O7" s="1">
        <f t="shared" si="1"/>
        <v>3.6799999999999997</v>
      </c>
    </row>
    <row r="8" spans="1:15" x14ac:dyDescent="0.25">
      <c r="A8" s="10">
        <v>7</v>
      </c>
      <c r="B8" s="3" t="s">
        <v>25</v>
      </c>
      <c r="C8" s="4" t="s">
        <v>26</v>
      </c>
      <c r="D8" s="5"/>
      <c r="E8" s="3">
        <v>3.7</v>
      </c>
      <c r="F8" s="3">
        <v>4.7</v>
      </c>
      <c r="G8" s="3">
        <v>4.0999999999999996</v>
      </c>
      <c r="H8" s="3">
        <v>3</v>
      </c>
      <c r="I8" s="3">
        <v>3.6</v>
      </c>
      <c r="J8" s="3">
        <v>4.2</v>
      </c>
      <c r="K8" s="3">
        <v>4.4000000000000004</v>
      </c>
      <c r="L8" s="3">
        <f>+(0+4.2)/2</f>
        <v>2.1</v>
      </c>
      <c r="M8" s="3">
        <f t="shared" si="0"/>
        <v>3.7250000000000005</v>
      </c>
      <c r="N8" s="3">
        <v>2.25</v>
      </c>
      <c r="O8" s="1">
        <f t="shared" si="1"/>
        <v>3.4300000000000006</v>
      </c>
    </row>
    <row r="9" spans="1:15" x14ac:dyDescent="0.25">
      <c r="A9" s="10">
        <v>8</v>
      </c>
      <c r="B9" s="3" t="s">
        <v>41</v>
      </c>
      <c r="C9" s="4" t="s">
        <v>42</v>
      </c>
      <c r="D9" s="5"/>
      <c r="E9" s="3">
        <v>4.3</v>
      </c>
      <c r="F9" s="3">
        <v>5</v>
      </c>
      <c r="G9" s="3">
        <v>4.8</v>
      </c>
      <c r="H9" s="3">
        <v>4.8</v>
      </c>
      <c r="I9" s="3">
        <v>4.3</v>
      </c>
      <c r="J9" s="3">
        <v>5</v>
      </c>
      <c r="K9" s="3">
        <v>4</v>
      </c>
      <c r="L9" s="3">
        <f>+(2.5+4.7)/2</f>
        <v>3.6</v>
      </c>
      <c r="M9" s="3">
        <v>4.5999999999999996</v>
      </c>
      <c r="N9" s="3">
        <v>1.25</v>
      </c>
      <c r="O9" s="1">
        <f t="shared" si="1"/>
        <v>3.9299999999999997</v>
      </c>
    </row>
    <row r="10" spans="1:15" x14ac:dyDescent="0.25">
      <c r="A10" s="10">
        <v>9</v>
      </c>
      <c r="B10" s="3" t="s">
        <v>38</v>
      </c>
      <c r="C10" s="4" t="s">
        <v>33</v>
      </c>
      <c r="D10" s="5"/>
      <c r="E10" s="3">
        <v>4.8</v>
      </c>
      <c r="F10" s="3">
        <v>4.7</v>
      </c>
      <c r="G10" s="3">
        <v>4.5999999999999996</v>
      </c>
      <c r="H10" s="3">
        <v>4</v>
      </c>
      <c r="I10" s="3">
        <v>4</v>
      </c>
      <c r="J10" s="3">
        <v>4.8</v>
      </c>
      <c r="K10" s="3">
        <v>4.5</v>
      </c>
      <c r="L10" s="3">
        <f>+(0+4.2)/2</f>
        <v>2.1</v>
      </c>
      <c r="M10" s="3">
        <f t="shared" si="0"/>
        <v>4.1875</v>
      </c>
      <c r="N10" s="3">
        <v>1.75</v>
      </c>
      <c r="O10" s="1">
        <f t="shared" si="1"/>
        <v>3.7</v>
      </c>
    </row>
    <row r="11" spans="1:15" ht="13.5" customHeight="1" x14ac:dyDescent="0.25">
      <c r="A11" s="10">
        <v>10</v>
      </c>
      <c r="B11" s="3" t="s">
        <v>59</v>
      </c>
      <c r="C11" s="4" t="s">
        <v>60</v>
      </c>
      <c r="D11" s="5"/>
      <c r="E11" s="3">
        <v>3.5</v>
      </c>
      <c r="F11" s="3">
        <v>4.2</v>
      </c>
      <c r="G11" s="3">
        <v>3.5</v>
      </c>
      <c r="H11" s="3">
        <v>4.5</v>
      </c>
      <c r="I11" s="3">
        <v>4.8</v>
      </c>
      <c r="J11" s="3">
        <v>4.5999999999999996</v>
      </c>
      <c r="K11" s="3">
        <v>4.2</v>
      </c>
      <c r="L11" s="3">
        <f>+(3.5+4.2)/2</f>
        <v>3.85</v>
      </c>
      <c r="M11" s="3">
        <v>4.3</v>
      </c>
      <c r="N11" s="3">
        <v>2.25</v>
      </c>
      <c r="O11" s="1">
        <f t="shared" si="1"/>
        <v>3.89</v>
      </c>
    </row>
    <row r="12" spans="1:15" x14ac:dyDescent="0.25">
      <c r="A12" s="10">
        <v>11</v>
      </c>
      <c r="B12" s="3" t="s">
        <v>31</v>
      </c>
      <c r="C12" s="4" t="s">
        <v>32</v>
      </c>
      <c r="D12" s="5"/>
      <c r="E12" s="3">
        <v>5</v>
      </c>
      <c r="F12" s="3">
        <v>4.9000000000000004</v>
      </c>
      <c r="G12" s="3">
        <v>4.5999999999999996</v>
      </c>
      <c r="H12" s="3">
        <v>4.5</v>
      </c>
      <c r="I12" s="3">
        <v>5</v>
      </c>
      <c r="J12" s="3">
        <v>4.5</v>
      </c>
      <c r="K12" s="3">
        <v>4.8</v>
      </c>
      <c r="L12" s="3">
        <v>4.25</v>
      </c>
      <c r="M12" s="3">
        <f t="shared" si="0"/>
        <v>4.6937499999999996</v>
      </c>
      <c r="N12" s="3">
        <v>1.25</v>
      </c>
      <c r="O12" s="1">
        <f t="shared" si="1"/>
        <v>4.0049999999999999</v>
      </c>
    </row>
    <row r="13" spans="1:15" x14ac:dyDescent="0.25">
      <c r="A13" s="10">
        <v>12</v>
      </c>
      <c r="B13" s="7" t="s">
        <v>72</v>
      </c>
      <c r="C13" s="4" t="s">
        <v>75</v>
      </c>
      <c r="D13" s="8"/>
      <c r="E13" s="3">
        <v>4</v>
      </c>
      <c r="F13" s="3">
        <v>4.9000000000000004</v>
      </c>
      <c r="G13" s="3">
        <v>4.8</v>
      </c>
      <c r="H13" s="3">
        <v>4.8</v>
      </c>
      <c r="I13" s="3">
        <v>4.8</v>
      </c>
      <c r="J13" s="3">
        <v>5</v>
      </c>
      <c r="K13" s="3">
        <v>0</v>
      </c>
      <c r="L13" s="3">
        <f>+(2.5+4.7)/2</f>
        <v>3.6</v>
      </c>
      <c r="M13" s="3">
        <f t="shared" si="0"/>
        <v>3.9875000000000003</v>
      </c>
      <c r="N13" s="3">
        <v>3</v>
      </c>
      <c r="O13" s="1">
        <f t="shared" si="1"/>
        <v>3.7900000000000005</v>
      </c>
    </row>
    <row r="14" spans="1:15" x14ac:dyDescent="0.25">
      <c r="A14" s="10">
        <v>13</v>
      </c>
      <c r="B14" s="3" t="s">
        <v>19</v>
      </c>
      <c r="C14" s="4" t="s">
        <v>20</v>
      </c>
      <c r="D14" s="5"/>
      <c r="E14" s="3">
        <v>5</v>
      </c>
      <c r="F14" s="3">
        <v>4.7</v>
      </c>
      <c r="G14" s="3">
        <v>4.0999999999999996</v>
      </c>
      <c r="H14" s="3">
        <v>4.2</v>
      </c>
      <c r="I14" s="3">
        <v>4.2</v>
      </c>
      <c r="J14" s="3">
        <v>5</v>
      </c>
      <c r="K14" s="3">
        <v>1.75</v>
      </c>
      <c r="L14" s="3">
        <f>+(3+4.5)/2</f>
        <v>3.75</v>
      </c>
      <c r="M14" s="3">
        <f t="shared" si="0"/>
        <v>4.0875000000000004</v>
      </c>
      <c r="N14" s="3">
        <v>3</v>
      </c>
      <c r="O14" s="1">
        <f t="shared" si="1"/>
        <v>3.8700000000000006</v>
      </c>
    </row>
    <row r="15" spans="1:15" ht="16.5" customHeight="1" x14ac:dyDescent="0.25">
      <c r="A15" s="10">
        <v>14</v>
      </c>
      <c r="B15" s="7" t="s">
        <v>69</v>
      </c>
      <c r="C15" s="4" t="s">
        <v>77</v>
      </c>
      <c r="D15" s="8"/>
      <c r="E15" s="3">
        <v>0</v>
      </c>
      <c r="F15" s="3">
        <v>2</v>
      </c>
      <c r="G15" s="3">
        <v>0</v>
      </c>
      <c r="H15" s="3">
        <v>0</v>
      </c>
      <c r="I15" s="3">
        <v>4.2</v>
      </c>
      <c r="J15" s="3">
        <v>5</v>
      </c>
      <c r="K15" s="3">
        <v>4.4000000000000004</v>
      </c>
      <c r="L15" s="3">
        <f>+(0+4)/2</f>
        <v>2</v>
      </c>
      <c r="M15" s="3">
        <f t="shared" si="0"/>
        <v>2.2000000000000002</v>
      </c>
      <c r="N15" s="3">
        <v>2.5</v>
      </c>
      <c r="O15" s="1">
        <f t="shared" si="1"/>
        <v>2.2600000000000002</v>
      </c>
    </row>
    <row r="16" spans="1:15" x14ac:dyDescent="0.25">
      <c r="A16" s="10">
        <v>15</v>
      </c>
      <c r="B16" s="3" t="s">
        <v>2</v>
      </c>
      <c r="C16" s="4" t="s">
        <v>3</v>
      </c>
      <c r="D16" s="5"/>
      <c r="E16" s="3">
        <v>3</v>
      </c>
      <c r="F16" s="3">
        <v>3.9</v>
      </c>
      <c r="G16" s="3">
        <v>4.8</v>
      </c>
      <c r="H16" s="3">
        <v>4.5</v>
      </c>
      <c r="I16" s="3">
        <v>3.3</v>
      </c>
      <c r="J16" s="3">
        <v>4.2</v>
      </c>
      <c r="K16" s="3">
        <v>4.2</v>
      </c>
      <c r="L16" s="3">
        <f>+(5+4)/2</f>
        <v>4.5</v>
      </c>
      <c r="M16" s="3">
        <f t="shared" si="0"/>
        <v>4.05</v>
      </c>
      <c r="N16" s="3">
        <v>2.5</v>
      </c>
      <c r="O16" s="1">
        <f t="shared" si="1"/>
        <v>3.74</v>
      </c>
    </row>
    <row r="17" spans="1:15" x14ac:dyDescent="0.25">
      <c r="A17" s="10">
        <v>16</v>
      </c>
      <c r="B17" s="3" t="s">
        <v>45</v>
      </c>
      <c r="C17" s="4" t="s">
        <v>46</v>
      </c>
      <c r="D17" s="5"/>
      <c r="E17" s="3">
        <v>2.2000000000000002</v>
      </c>
      <c r="F17" s="3">
        <v>4.2</v>
      </c>
      <c r="G17" s="3">
        <v>4</v>
      </c>
      <c r="H17" s="3">
        <v>3.8</v>
      </c>
      <c r="I17" s="3">
        <v>4</v>
      </c>
      <c r="J17" s="3">
        <v>4.8</v>
      </c>
      <c r="K17" s="3">
        <v>0</v>
      </c>
      <c r="L17" s="3">
        <f>+(0+3.7)/2</f>
        <v>1.85</v>
      </c>
      <c r="M17" s="3">
        <f t="shared" si="0"/>
        <v>3.1062500000000002</v>
      </c>
      <c r="N17" s="3">
        <v>3</v>
      </c>
      <c r="O17" s="1">
        <f t="shared" si="1"/>
        <v>3.0850000000000004</v>
      </c>
    </row>
    <row r="18" spans="1:15" x14ac:dyDescent="0.25">
      <c r="A18" s="10">
        <v>17</v>
      </c>
      <c r="B18" s="3" t="s">
        <v>51</v>
      </c>
      <c r="C18" s="4" t="s">
        <v>52</v>
      </c>
      <c r="D18" s="5"/>
      <c r="E18" s="3">
        <v>2.8</v>
      </c>
      <c r="F18" s="3">
        <v>5</v>
      </c>
      <c r="G18" s="3">
        <v>3.3</v>
      </c>
      <c r="H18" s="3">
        <v>0</v>
      </c>
      <c r="I18" s="3">
        <v>0</v>
      </c>
      <c r="J18" s="3">
        <v>4.5999999999999996</v>
      </c>
      <c r="K18" s="3">
        <v>4.2</v>
      </c>
      <c r="L18" s="3">
        <f>+(4+4)/2</f>
        <v>4</v>
      </c>
      <c r="M18" s="3">
        <v>3.1</v>
      </c>
      <c r="N18" s="3">
        <v>2.75</v>
      </c>
      <c r="O18" s="1">
        <f t="shared" si="1"/>
        <v>3.0300000000000002</v>
      </c>
    </row>
    <row r="19" spans="1:15" x14ac:dyDescent="0.25">
      <c r="A19" s="10">
        <v>18</v>
      </c>
      <c r="B19" s="3" t="s">
        <v>14</v>
      </c>
      <c r="C19" s="4" t="s">
        <v>15</v>
      </c>
      <c r="D19" s="5" t="s">
        <v>83</v>
      </c>
      <c r="E19" s="3">
        <v>2.6</v>
      </c>
      <c r="F19" s="3">
        <v>5</v>
      </c>
      <c r="G19" s="3">
        <v>4.8</v>
      </c>
      <c r="H19" s="3">
        <v>4.7</v>
      </c>
      <c r="I19" s="3">
        <v>5</v>
      </c>
      <c r="J19" s="3">
        <v>0</v>
      </c>
      <c r="K19" s="3">
        <v>3.5</v>
      </c>
      <c r="L19" s="3">
        <v>4.5</v>
      </c>
      <c r="M19" s="3">
        <f t="shared" si="0"/>
        <v>3.7624999999999997</v>
      </c>
      <c r="N19" s="3">
        <v>1.5</v>
      </c>
      <c r="O19" s="1">
        <f t="shared" si="1"/>
        <v>3.3099999999999996</v>
      </c>
    </row>
    <row r="20" spans="1:15" x14ac:dyDescent="0.25">
      <c r="A20" s="10">
        <v>19</v>
      </c>
      <c r="B20" s="7" t="s">
        <v>73</v>
      </c>
      <c r="C20" s="4" t="s">
        <v>76</v>
      </c>
      <c r="D20" s="8"/>
      <c r="E20" s="3">
        <v>4.8</v>
      </c>
      <c r="F20" s="3">
        <v>4.8</v>
      </c>
      <c r="G20" s="3">
        <v>4.5999999999999996</v>
      </c>
      <c r="H20" s="3">
        <v>4.5</v>
      </c>
      <c r="I20" s="3">
        <v>5</v>
      </c>
      <c r="J20" s="3">
        <v>4.5</v>
      </c>
      <c r="K20" s="3">
        <v>4.8</v>
      </c>
      <c r="L20" s="3">
        <v>4.25</v>
      </c>
      <c r="M20" s="3">
        <f t="shared" si="0"/>
        <v>4.65625</v>
      </c>
      <c r="N20" s="3">
        <v>3.25</v>
      </c>
      <c r="O20" s="1">
        <f t="shared" si="1"/>
        <v>4.375</v>
      </c>
    </row>
    <row r="21" spans="1:15" x14ac:dyDescent="0.25">
      <c r="A21" s="10">
        <v>20</v>
      </c>
      <c r="B21" s="3" t="s">
        <v>36</v>
      </c>
      <c r="C21" s="4" t="s">
        <v>37</v>
      </c>
      <c r="D21" s="5"/>
      <c r="E21" s="3">
        <v>3.4</v>
      </c>
      <c r="F21" s="3">
        <v>4</v>
      </c>
      <c r="G21" s="3">
        <v>4.5</v>
      </c>
      <c r="H21" s="3">
        <v>4.5</v>
      </c>
      <c r="I21" s="3">
        <v>4.3</v>
      </c>
      <c r="J21" s="3">
        <v>5</v>
      </c>
      <c r="K21" s="3">
        <v>4</v>
      </c>
      <c r="L21" s="3">
        <f>+(2.5+4.7)/2</f>
        <v>3.6</v>
      </c>
      <c r="M21" s="3">
        <f t="shared" si="0"/>
        <v>4.1624999999999996</v>
      </c>
      <c r="N21" s="3">
        <v>1</v>
      </c>
      <c r="O21" s="1">
        <f t="shared" si="1"/>
        <v>3.5300000000000002</v>
      </c>
    </row>
    <row r="22" spans="1:15" x14ac:dyDescent="0.25">
      <c r="A22" s="10">
        <v>21</v>
      </c>
      <c r="B22" s="3" t="s">
        <v>49</v>
      </c>
      <c r="C22" s="4" t="s">
        <v>50</v>
      </c>
      <c r="D22" s="5"/>
      <c r="E22" s="3">
        <v>3.6</v>
      </c>
      <c r="F22" s="3">
        <v>3.7</v>
      </c>
      <c r="G22" s="3">
        <v>4</v>
      </c>
      <c r="H22" s="3">
        <v>3</v>
      </c>
      <c r="I22" s="3">
        <v>4</v>
      </c>
      <c r="J22" s="3">
        <v>4.5</v>
      </c>
      <c r="K22" s="3">
        <v>4.8</v>
      </c>
      <c r="L22" s="3">
        <f>+(0+4.2)/2</f>
        <v>2.1</v>
      </c>
      <c r="M22" s="3">
        <f t="shared" si="0"/>
        <v>3.7125000000000004</v>
      </c>
      <c r="N22" s="3">
        <v>2.25</v>
      </c>
      <c r="O22" s="1">
        <f t="shared" si="1"/>
        <v>3.4200000000000008</v>
      </c>
    </row>
    <row r="23" spans="1:15" ht="11.25" customHeight="1" x14ac:dyDescent="0.25">
      <c r="A23" s="10">
        <v>22</v>
      </c>
      <c r="B23" s="3" t="s">
        <v>57</v>
      </c>
      <c r="C23" s="4" t="s">
        <v>58</v>
      </c>
      <c r="D23" s="5"/>
      <c r="E23" s="3">
        <v>3</v>
      </c>
      <c r="F23" s="3">
        <v>4.2</v>
      </c>
      <c r="G23" s="3">
        <v>4</v>
      </c>
      <c r="H23" s="3">
        <v>4</v>
      </c>
      <c r="I23" s="3">
        <v>4.8</v>
      </c>
      <c r="J23" s="3">
        <v>4.5999999999999996</v>
      </c>
      <c r="K23" s="3">
        <v>4.2</v>
      </c>
      <c r="L23" s="3">
        <v>3.5</v>
      </c>
      <c r="M23" s="3">
        <v>4.2</v>
      </c>
      <c r="N23" s="3">
        <v>0</v>
      </c>
      <c r="O23" s="1">
        <f t="shared" si="1"/>
        <v>3.3600000000000003</v>
      </c>
    </row>
    <row r="24" spans="1:15" x14ac:dyDescent="0.25">
      <c r="A24" s="10">
        <v>23</v>
      </c>
      <c r="B24" s="7" t="s">
        <v>74</v>
      </c>
      <c r="C24" s="4" t="s">
        <v>78</v>
      </c>
      <c r="D24" s="8"/>
      <c r="E24" s="3">
        <v>0</v>
      </c>
      <c r="F24" s="3">
        <v>3.7</v>
      </c>
      <c r="G24" s="3">
        <v>3.8</v>
      </c>
      <c r="H24" s="3">
        <v>3.8</v>
      </c>
      <c r="I24" s="3">
        <v>4</v>
      </c>
      <c r="J24" s="3">
        <v>4.8</v>
      </c>
      <c r="K24" s="3">
        <v>0</v>
      </c>
      <c r="L24" s="3">
        <f>+(0+3.7)/2</f>
        <v>1.85</v>
      </c>
      <c r="M24" s="3">
        <f t="shared" si="0"/>
        <v>2.7437500000000004</v>
      </c>
      <c r="N24" s="3">
        <v>2</v>
      </c>
      <c r="O24" s="1">
        <f t="shared" si="1"/>
        <v>2.5950000000000002</v>
      </c>
    </row>
    <row r="25" spans="1:15" x14ac:dyDescent="0.25">
      <c r="A25" s="10">
        <v>24</v>
      </c>
      <c r="B25" s="3" t="s">
        <v>55</v>
      </c>
      <c r="C25" s="4" t="s">
        <v>56</v>
      </c>
      <c r="D25" s="5">
        <v>41120</v>
      </c>
      <c r="E25" s="3">
        <v>1.7</v>
      </c>
      <c r="F25" s="3">
        <v>4.4000000000000004</v>
      </c>
      <c r="G25" s="3">
        <v>3.8</v>
      </c>
      <c r="H25" s="3">
        <v>0</v>
      </c>
      <c r="I25" s="3">
        <v>3.8</v>
      </c>
      <c r="J25" s="3">
        <v>3.5</v>
      </c>
      <c r="K25" s="3">
        <v>4.8</v>
      </c>
      <c r="L25" s="3">
        <f>+(0+3.7)/2</f>
        <v>1.85</v>
      </c>
      <c r="M25" s="3">
        <f t="shared" si="0"/>
        <v>2.9812500000000002</v>
      </c>
      <c r="N25" s="3">
        <v>1.75</v>
      </c>
      <c r="O25" s="1">
        <f t="shared" si="1"/>
        <v>2.7350000000000003</v>
      </c>
    </row>
    <row r="26" spans="1:15" x14ac:dyDescent="0.25">
      <c r="A26" s="10">
        <v>25</v>
      </c>
      <c r="B26" s="3" t="s">
        <v>0</v>
      </c>
      <c r="C26" s="4" t="s">
        <v>1</v>
      </c>
      <c r="D26" s="5">
        <v>41120</v>
      </c>
      <c r="E26" s="3">
        <v>5</v>
      </c>
      <c r="F26" s="3">
        <v>5</v>
      </c>
      <c r="G26" s="3">
        <v>4.5999999999999996</v>
      </c>
      <c r="H26" s="3">
        <v>4.8</v>
      </c>
      <c r="I26" s="3">
        <v>3.3</v>
      </c>
      <c r="J26" s="3">
        <v>4</v>
      </c>
      <c r="K26" s="3">
        <v>4.8</v>
      </c>
      <c r="L26" s="3">
        <f>+(3.5+3.8)/2</f>
        <v>3.65</v>
      </c>
      <c r="M26" s="3">
        <f t="shared" si="0"/>
        <v>4.3937499999999998</v>
      </c>
      <c r="N26" s="3">
        <v>3</v>
      </c>
      <c r="O26" s="1">
        <f t="shared" si="1"/>
        <v>4.1150000000000002</v>
      </c>
    </row>
    <row r="27" spans="1:15" ht="16.5" customHeight="1" x14ac:dyDescent="0.25">
      <c r="A27" s="10">
        <v>26</v>
      </c>
      <c r="B27" s="3" t="s">
        <v>34</v>
      </c>
      <c r="C27" s="4" t="s">
        <v>35</v>
      </c>
      <c r="D27" s="5"/>
      <c r="E27" s="3">
        <v>5</v>
      </c>
      <c r="F27" s="3">
        <v>4.3</v>
      </c>
      <c r="G27" s="3">
        <v>5</v>
      </c>
      <c r="H27" s="3">
        <v>3</v>
      </c>
      <c r="I27" s="3">
        <v>4</v>
      </c>
      <c r="J27" s="3">
        <v>4.8</v>
      </c>
      <c r="K27" s="3">
        <v>4</v>
      </c>
      <c r="L27" s="3">
        <f>+(0+4.2)/2</f>
        <v>2.1</v>
      </c>
      <c r="M27" s="3">
        <f t="shared" si="0"/>
        <v>4.0250000000000004</v>
      </c>
      <c r="N27" s="3">
        <v>1</v>
      </c>
      <c r="O27" s="1">
        <f t="shared" si="1"/>
        <v>3.4200000000000008</v>
      </c>
    </row>
    <row r="28" spans="1:15" x14ac:dyDescent="0.25">
      <c r="A28" s="10">
        <v>27</v>
      </c>
      <c r="B28" s="3" t="s">
        <v>16</v>
      </c>
      <c r="C28" s="4" t="s">
        <v>63</v>
      </c>
      <c r="D28" s="5"/>
      <c r="E28" s="3">
        <v>3.1</v>
      </c>
      <c r="F28" s="3">
        <v>4.2</v>
      </c>
      <c r="G28" s="3">
        <v>3.9</v>
      </c>
      <c r="H28" s="3">
        <v>0</v>
      </c>
      <c r="I28" s="3">
        <v>3.8</v>
      </c>
      <c r="J28" s="3">
        <v>3.5</v>
      </c>
      <c r="K28" s="3">
        <v>4.8</v>
      </c>
      <c r="L28" s="3">
        <f>+(3.5+3.2)/2</f>
        <v>3.35</v>
      </c>
      <c r="M28" s="3">
        <f t="shared" si="0"/>
        <v>3.3312500000000003</v>
      </c>
      <c r="N28" s="3">
        <v>0.75</v>
      </c>
      <c r="O28" s="1">
        <f t="shared" si="1"/>
        <v>2.8150000000000004</v>
      </c>
    </row>
    <row r="29" spans="1:15" x14ac:dyDescent="0.25">
      <c r="A29" s="10">
        <v>28</v>
      </c>
      <c r="B29" s="3" t="s">
        <v>17</v>
      </c>
      <c r="C29" s="4" t="s">
        <v>18</v>
      </c>
      <c r="D29" s="5">
        <v>41120</v>
      </c>
      <c r="E29" s="3">
        <v>0</v>
      </c>
      <c r="F29" s="3">
        <v>4.7</v>
      </c>
      <c r="G29" s="3">
        <v>4.9000000000000004</v>
      </c>
      <c r="H29" s="3">
        <v>4.7</v>
      </c>
      <c r="I29" s="3">
        <v>1.5</v>
      </c>
      <c r="J29" s="3">
        <v>4</v>
      </c>
      <c r="K29" s="3">
        <v>0</v>
      </c>
      <c r="L29" s="3">
        <f>+(5+4.5)/2</f>
        <v>4.75</v>
      </c>
      <c r="M29" s="3">
        <f t="shared" si="0"/>
        <v>3.0687500000000001</v>
      </c>
      <c r="N29" s="3">
        <v>1.75</v>
      </c>
      <c r="O29" s="1">
        <f t="shared" si="1"/>
        <v>2.8050000000000002</v>
      </c>
    </row>
    <row r="30" spans="1:15" x14ac:dyDescent="0.25">
      <c r="A30" s="10">
        <v>29</v>
      </c>
      <c r="B30" s="3" t="s">
        <v>43</v>
      </c>
      <c r="C30" s="4" t="s">
        <v>44</v>
      </c>
      <c r="D30" s="5"/>
      <c r="E30" s="3">
        <v>0</v>
      </c>
      <c r="F30" s="3">
        <v>3.3</v>
      </c>
      <c r="G30" s="3">
        <v>4.5</v>
      </c>
      <c r="H30" s="3">
        <v>4.5</v>
      </c>
      <c r="I30" s="3">
        <v>2.8</v>
      </c>
      <c r="J30" s="3">
        <v>3.8</v>
      </c>
      <c r="K30" s="3">
        <v>4.8</v>
      </c>
      <c r="L30" s="3">
        <f>+(0+4.2)/2</f>
        <v>2.1</v>
      </c>
      <c r="M30" s="3">
        <f t="shared" si="0"/>
        <v>3.2250000000000005</v>
      </c>
      <c r="N30" s="3">
        <v>2</v>
      </c>
      <c r="O30" s="1">
        <v>3</v>
      </c>
    </row>
    <row r="31" spans="1:15" x14ac:dyDescent="0.25">
      <c r="A31" s="10">
        <v>30</v>
      </c>
      <c r="B31" s="3" t="s">
        <v>53</v>
      </c>
      <c r="C31" s="4" t="s">
        <v>54</v>
      </c>
      <c r="D31" s="5"/>
      <c r="E31" s="3">
        <v>4.5999999999999996</v>
      </c>
      <c r="F31" s="3">
        <v>4.2</v>
      </c>
      <c r="G31" s="3">
        <v>4.0999999999999996</v>
      </c>
      <c r="H31" s="3">
        <v>0</v>
      </c>
      <c r="I31" s="3">
        <v>4.2</v>
      </c>
      <c r="J31" s="3">
        <v>4.2</v>
      </c>
      <c r="K31" s="3">
        <v>5</v>
      </c>
      <c r="L31" s="3">
        <f>+(0+4.2)/2</f>
        <v>2.1</v>
      </c>
      <c r="M31" s="3">
        <f t="shared" si="0"/>
        <v>3.5500000000000003</v>
      </c>
      <c r="N31" s="3">
        <v>1.5</v>
      </c>
      <c r="O31" s="1">
        <f t="shared" si="1"/>
        <v>3.1400000000000006</v>
      </c>
    </row>
    <row r="32" spans="1:15" x14ac:dyDescent="0.25">
      <c r="A32" s="10">
        <v>31</v>
      </c>
      <c r="B32" s="3" t="s">
        <v>11</v>
      </c>
      <c r="C32" s="4" t="s">
        <v>13</v>
      </c>
      <c r="D32" s="5"/>
      <c r="E32" s="3">
        <v>3</v>
      </c>
      <c r="F32" s="3">
        <v>4.2</v>
      </c>
      <c r="G32" s="3">
        <v>4.3</v>
      </c>
      <c r="H32" s="3">
        <v>4.7</v>
      </c>
      <c r="I32" s="3">
        <v>4</v>
      </c>
      <c r="J32" s="3">
        <v>4.8</v>
      </c>
      <c r="K32" s="3">
        <v>4</v>
      </c>
      <c r="L32" s="3">
        <f>+(4.2+3.2)/2</f>
        <v>3.7</v>
      </c>
      <c r="M32" s="3">
        <f t="shared" si="0"/>
        <v>4.0875000000000004</v>
      </c>
      <c r="N32" s="3">
        <v>1.75</v>
      </c>
      <c r="O32" s="1">
        <f t="shared" si="1"/>
        <v>3.6200000000000006</v>
      </c>
    </row>
    <row r="33" spans="1:15" x14ac:dyDescent="0.25">
      <c r="A33" s="10">
        <v>32</v>
      </c>
      <c r="B33" s="3" t="s">
        <v>29</v>
      </c>
      <c r="C33" s="4" t="s">
        <v>30</v>
      </c>
      <c r="D33" s="5">
        <v>41130</v>
      </c>
      <c r="E33" s="3">
        <v>3.5</v>
      </c>
      <c r="F33" s="3">
        <v>5</v>
      </c>
      <c r="G33" s="3">
        <v>4.8</v>
      </c>
      <c r="H33" s="3">
        <v>5</v>
      </c>
      <c r="I33" s="3">
        <v>5</v>
      </c>
      <c r="J33" s="3">
        <v>4</v>
      </c>
      <c r="K33" s="3">
        <v>0</v>
      </c>
      <c r="L33" s="3">
        <v>4.25</v>
      </c>
      <c r="M33" s="3">
        <f t="shared" si="0"/>
        <v>3.9437500000000001</v>
      </c>
      <c r="N33" s="3">
        <v>0</v>
      </c>
      <c r="O33" s="1">
        <f t="shared" si="1"/>
        <v>3.1550000000000002</v>
      </c>
    </row>
    <row r="34" spans="1:15" ht="14.25" customHeight="1" x14ac:dyDescent="0.25">
      <c r="A34" s="10">
        <v>33</v>
      </c>
      <c r="B34" s="3" t="s">
        <v>8</v>
      </c>
      <c r="C34" s="4" t="s">
        <v>12</v>
      </c>
      <c r="D34" s="5"/>
      <c r="E34" s="3">
        <v>4</v>
      </c>
      <c r="F34" s="3">
        <v>4.9000000000000004</v>
      </c>
      <c r="G34" s="3">
        <v>4</v>
      </c>
      <c r="H34" s="3">
        <v>4.7</v>
      </c>
      <c r="I34" s="3">
        <v>3.3</v>
      </c>
      <c r="J34" s="3">
        <v>4.2</v>
      </c>
      <c r="K34" s="3">
        <v>4</v>
      </c>
      <c r="L34" s="3">
        <f>+(0+4)/2</f>
        <v>2</v>
      </c>
      <c r="M34" s="3">
        <f t="shared" si="0"/>
        <v>3.8875000000000002</v>
      </c>
      <c r="N34" s="3">
        <v>2.5</v>
      </c>
      <c r="O34" s="1">
        <f t="shared" si="1"/>
        <v>3.6100000000000003</v>
      </c>
    </row>
    <row r="35" spans="1:15" x14ac:dyDescent="0.25">
      <c r="A35" s="10">
        <v>34</v>
      </c>
      <c r="B35" s="3" t="s">
        <v>6</v>
      </c>
      <c r="C35" s="4" t="s">
        <v>7</v>
      </c>
      <c r="D35" s="5"/>
      <c r="E35" s="3">
        <v>4.5</v>
      </c>
      <c r="F35" s="3">
        <v>4.5999999999999996</v>
      </c>
      <c r="G35" s="3">
        <v>4.5</v>
      </c>
      <c r="H35" s="3">
        <v>5</v>
      </c>
      <c r="I35" s="3">
        <v>4.3</v>
      </c>
      <c r="J35" s="3">
        <v>4.2</v>
      </c>
      <c r="K35" s="3">
        <v>5</v>
      </c>
      <c r="L35" s="3">
        <f>+(5+4.2)/2</f>
        <v>4.5999999999999996</v>
      </c>
      <c r="M35" s="3">
        <f t="shared" si="0"/>
        <v>4.5875000000000004</v>
      </c>
      <c r="N35" s="3">
        <v>2.75</v>
      </c>
      <c r="O35" s="1">
        <f t="shared" si="1"/>
        <v>4.2200000000000006</v>
      </c>
    </row>
    <row r="36" spans="1:15" x14ac:dyDescent="0.25">
      <c r="A36" s="10">
        <v>35</v>
      </c>
      <c r="B36" s="3" t="s">
        <v>21</v>
      </c>
      <c r="C36" s="4" t="s">
        <v>22</v>
      </c>
      <c r="D36" s="5"/>
      <c r="E36" s="3">
        <v>3</v>
      </c>
      <c r="F36" s="3">
        <v>4.2</v>
      </c>
      <c r="G36" s="3">
        <v>4.4000000000000004</v>
      </c>
      <c r="H36" s="3">
        <v>4.7</v>
      </c>
      <c r="I36" s="3">
        <v>4.2</v>
      </c>
      <c r="J36" s="3">
        <v>5</v>
      </c>
      <c r="K36" s="3">
        <v>4.4000000000000004</v>
      </c>
      <c r="L36" s="3">
        <f>+(4+4)/2</f>
        <v>4</v>
      </c>
      <c r="M36" s="3">
        <f t="shared" si="0"/>
        <v>4.2374999999999998</v>
      </c>
      <c r="N36" s="3">
        <v>3.25</v>
      </c>
      <c r="O36" s="1">
        <f t="shared" si="1"/>
        <v>4.04</v>
      </c>
    </row>
    <row r="37" spans="1:15" x14ac:dyDescent="0.25">
      <c r="A37" s="10">
        <v>36</v>
      </c>
      <c r="B37" s="3" t="s">
        <v>47</v>
      </c>
      <c r="C37" s="4" t="s">
        <v>48</v>
      </c>
      <c r="D37" s="5"/>
      <c r="E37" s="3">
        <v>1.9</v>
      </c>
      <c r="F37" s="3">
        <v>3.7</v>
      </c>
      <c r="G37" s="3">
        <v>4</v>
      </c>
      <c r="H37" s="3">
        <v>4.5</v>
      </c>
      <c r="I37" s="3">
        <v>3.5</v>
      </c>
      <c r="J37" s="3">
        <v>3.5</v>
      </c>
      <c r="K37" s="3">
        <v>4.8</v>
      </c>
      <c r="L37" s="3">
        <f>+(0+3.7)/2</f>
        <v>1.85</v>
      </c>
      <c r="M37" s="3">
        <f t="shared" si="0"/>
        <v>3.4687500000000004</v>
      </c>
      <c r="N37" s="3">
        <v>1.25</v>
      </c>
      <c r="O37" s="1">
        <f t="shared" si="1"/>
        <v>3.0250000000000004</v>
      </c>
    </row>
  </sheetData>
  <sortState ref="B2:D37">
    <sortCondition ref="B2"/>
  </sortState>
  <hyperlinks>
    <hyperlink ref="C26" r:id="rId1"/>
    <hyperlink ref="C16" r:id="rId2"/>
    <hyperlink ref="C2" r:id="rId3"/>
    <hyperlink ref="C35" r:id="rId4"/>
    <hyperlink ref="C4" r:id="rId5"/>
    <hyperlink ref="C34" r:id="rId6"/>
    <hyperlink ref="C32" r:id="rId7"/>
    <hyperlink ref="C19" r:id="rId8"/>
    <hyperlink ref="C28" r:id="rId9"/>
    <hyperlink ref="C29" r:id="rId10"/>
    <hyperlink ref="C14" r:id="rId11"/>
    <hyperlink ref="C36" r:id="rId12"/>
    <hyperlink ref="C6" r:id="rId13"/>
    <hyperlink ref="C8" r:id="rId14"/>
    <hyperlink ref="C5" r:id="rId15"/>
    <hyperlink ref="C33" r:id="rId16"/>
    <hyperlink ref="C12" r:id="rId17"/>
    <hyperlink ref="C10" r:id="rId18"/>
    <hyperlink ref="C27" r:id="rId19"/>
    <hyperlink ref="C21" r:id="rId20"/>
    <hyperlink ref="C7" r:id="rId21"/>
    <hyperlink ref="C9" r:id="rId22"/>
    <hyperlink ref="C30" r:id="rId23"/>
    <hyperlink ref="C17" r:id="rId24"/>
    <hyperlink ref="C37" r:id="rId25"/>
    <hyperlink ref="C22" r:id="rId26"/>
    <hyperlink ref="C18" r:id="rId27"/>
    <hyperlink ref="C31" r:id="rId28"/>
    <hyperlink ref="C25" r:id="rId29"/>
    <hyperlink ref="C23" r:id="rId30"/>
    <hyperlink ref="C11" r:id="rId31"/>
    <hyperlink ref="C3" r:id="rId32"/>
    <hyperlink ref="C13" r:id="rId33"/>
    <hyperlink ref="C20" r:id="rId34"/>
    <hyperlink ref="C15" r:id="rId35"/>
    <hyperlink ref="C24" r:id="rId36"/>
  </hyperlinks>
  <pageMargins left="0.7" right="0.7" top="0.75" bottom="0.75" header="0.3" footer="0.3"/>
  <pageSetup orientation="portrait" horizontalDpi="1200" verticalDpi="120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chaconsanchez</dc:creator>
  <cp:lastModifiedBy>chaconsanchez</cp:lastModifiedBy>
  <dcterms:created xsi:type="dcterms:W3CDTF">2012-07-09T22:17:01Z</dcterms:created>
  <dcterms:modified xsi:type="dcterms:W3CDTF">2012-08-21T02:01:38Z</dcterms:modified>
</cp:coreProperties>
</file>